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get de marketing" sheetId="1" r:id="rId3"/>
  </sheets>
  <definedNames/>
  <calcPr/>
</workbook>
</file>

<file path=xl/sharedStrings.xml><?xml version="1.0" encoding="utf-8"?>
<sst xmlns="http://schemas.openxmlformats.org/spreadsheetml/2006/main" count="64" uniqueCount="64">
  <si>
    <t>Buget estimativ de marketing</t>
  </si>
  <si>
    <t>BRAND NAME</t>
  </si>
  <si>
    <t>Perioada:</t>
  </si>
  <si>
    <t>TOTAL:</t>
  </si>
  <si>
    <t>TOTAL PER CATEGORIE</t>
  </si>
  <si>
    <t>% din bugetul total</t>
  </si>
  <si>
    <t>Q1</t>
  </si>
  <si>
    <t>Q2</t>
  </si>
  <si>
    <t>Q3</t>
  </si>
  <si>
    <t>Q4</t>
  </si>
  <si>
    <t>Categorie</t>
  </si>
  <si>
    <t>Descriere</t>
  </si>
  <si>
    <t>IANUARIE</t>
  </si>
  <si>
    <t>FEBRUARIE</t>
  </si>
  <si>
    <t xml:space="preserve">MARTIE </t>
  </si>
  <si>
    <t>TOTAL Q1</t>
  </si>
  <si>
    <t>APRILIE</t>
  </si>
  <si>
    <t>MAI</t>
  </si>
  <si>
    <t>IUNIE</t>
  </si>
  <si>
    <t>TOTAL Q2</t>
  </si>
  <si>
    <t>IULIE</t>
  </si>
  <si>
    <t>AUGUST</t>
  </si>
  <si>
    <t>Septembrie</t>
  </si>
  <si>
    <t>Total Q3</t>
  </si>
  <si>
    <t>Octombrie</t>
  </si>
  <si>
    <t>Noiembrie</t>
  </si>
  <si>
    <t>Decembrie</t>
  </si>
  <si>
    <t>Total Q4</t>
  </si>
  <si>
    <t>Branding</t>
  </si>
  <si>
    <t>Manual de identitate</t>
  </si>
  <si>
    <t>LOGO DESIGN</t>
  </si>
  <si>
    <t>Creare strategie de brand</t>
  </si>
  <si>
    <t>Design - materiale digitale</t>
  </si>
  <si>
    <t>Marketing Digital</t>
  </si>
  <si>
    <t>Re-design website &amp; implementare</t>
  </si>
  <si>
    <t>Buget Facebook Ads</t>
  </si>
  <si>
    <t>Buget Google Ads</t>
  </si>
  <si>
    <t>Advertorial</t>
  </si>
  <si>
    <t>Administrare/Mentenanta website</t>
  </si>
  <si>
    <t>Hosting HostX</t>
  </si>
  <si>
    <t>Hosting Zooku</t>
  </si>
  <si>
    <t>SEO</t>
  </si>
  <si>
    <t>Relatii publice</t>
  </si>
  <si>
    <t>Sponsorizari</t>
  </si>
  <si>
    <t>Apariții în presa de specialitate</t>
  </si>
  <si>
    <t xml:space="preserve">Campanie radio </t>
  </si>
  <si>
    <t>Spot Ledscreen</t>
  </si>
  <si>
    <t>Materiale promoționale</t>
  </si>
  <si>
    <t>Design materiale</t>
  </si>
  <si>
    <t>Print materiale vanzare</t>
  </si>
  <si>
    <t>Signalistică birouri</t>
  </si>
  <si>
    <t>Signalistică exterioară</t>
  </si>
  <si>
    <t>Machetă mașini</t>
  </si>
  <si>
    <t>Bannere outdoor</t>
  </si>
  <si>
    <t>Roll-up</t>
  </si>
  <si>
    <t>Steaguri</t>
  </si>
  <si>
    <t>Camasi sales</t>
  </si>
  <si>
    <t>Mape</t>
  </si>
  <si>
    <t>Cărți de vizită</t>
  </si>
  <si>
    <t>Agendă</t>
  </si>
  <si>
    <t>Pixuri</t>
  </si>
  <si>
    <t>Cadou clienți</t>
  </si>
  <si>
    <t>Alte materiale de promovare</t>
  </si>
  <si>
    <t>Creat de www.mkpractic.ro |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</si>
</sst>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/&quot;d"/>
  </numFmts>
  <fonts count="25">
    <font>
      <sz val="10.0"/>
      <color rgb="FF000000"/>
      <name val="Arial"/>
    </font>
    <font>
      <color rgb="FF666666"/>
      <name val="Roboto"/>
    </font>
    <font>
      <name val="Roboto"/>
    </font>
    <font>
      <sz val="14.0"/>
      <name val="Roboto"/>
    </font>
    <font>
      <b/>
      <sz val="45.0"/>
      <color rgb="FF999999"/>
      <name val="Roboto"/>
    </font>
    <font>
      <b/>
      <sz val="12.0"/>
      <color rgb="FFFF0000"/>
      <name val="Roboto"/>
    </font>
    <font>
      <sz val="13.0"/>
      <color rgb="FF666666"/>
      <name val="Roboto"/>
    </font>
    <font>
      <b/>
      <sz val="12.0"/>
      <color rgb="FF434343"/>
      <name val="Roboto"/>
    </font>
    <font>
      <sz val="10.0"/>
      <color rgb="FF666666"/>
      <name val="Roboto"/>
    </font>
    <font>
      <sz val="10.0"/>
      <name val="Roboto"/>
    </font>
    <font>
      <b/>
      <sz val="36.0"/>
      <color rgb="FF000000"/>
      <name val="Roboto"/>
    </font>
    <font>
      <b/>
      <sz val="18.0"/>
      <name val="Roboto"/>
    </font>
    <font>
      <sz val="12.0"/>
      <color rgb="FF2A3990"/>
      <name val="Roboto"/>
    </font>
    <font>
      <sz val="12.0"/>
      <color rgb="FFFF0000"/>
      <name val="Roboto"/>
    </font>
    <font>
      <b/>
      <sz val="12.0"/>
      <color rgb="FF2A3990"/>
      <name val="Roboto"/>
    </font>
    <font>
      <b/>
      <sz val="12.0"/>
      <color rgb="FFFFFFFF"/>
      <name val="Roboto"/>
    </font>
    <font>
      <b/>
      <color rgb="FF666666"/>
      <name val="Roboto"/>
    </font>
    <font>
      <b/>
      <sz val="10.0"/>
      <color rgb="FF666666"/>
      <name val="Roboto"/>
    </font>
    <font>
      <b/>
      <sz val="10.0"/>
      <color rgb="FFFFFFFF"/>
      <name val="Roboto"/>
    </font>
    <font>
      <name val="Arial"/>
    </font>
    <font>
      <b/>
      <color rgb="FFFFFFFF"/>
      <name val="Roboto"/>
    </font>
    <font>
      <sz val="14.0"/>
      <color rgb="FF666666"/>
      <name val="Roboto"/>
    </font>
    <font>
      <sz val="18.0"/>
      <color rgb="FF666666"/>
      <name val="Roboto"/>
    </font>
    <font>
      <b/>
      <sz val="18.0"/>
      <color rgb="FF666666"/>
      <name val="Roboto"/>
    </font>
    <font>
      <sz val="8.0"/>
      <color rgb="FF999999"/>
      <name val="Roboto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5">
    <border/>
    <border>
      <bottom style="thin">
        <color rgb="FFB7B7B7"/>
      </bottom>
    </border>
    <border>
      <bottom style="thin">
        <color rgb="FF000000"/>
      </bottom>
    </border>
    <border>
      <bottom style="thin">
        <color rgb="FF999999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vertical="center"/>
    </xf>
    <xf borderId="0" fillId="0" fontId="2" numFmtId="14" xfId="0" applyAlignment="1" applyFont="1" applyNumberFormat="1">
      <alignment horizontal="left" readingOrder="0" vertical="center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2" numFmtId="0" xfId="0" applyFont="1"/>
    <xf borderId="0" fillId="0" fontId="4" numFmtId="0" xfId="0" applyAlignment="1" applyFont="1">
      <alignment readingOrder="0"/>
    </xf>
    <xf borderId="0" fillId="0" fontId="1" numFmtId="0" xfId="0" applyAlignment="1" applyFont="1">
      <alignment vertical="center"/>
    </xf>
    <xf borderId="0" fillId="0" fontId="5" numFmtId="0" xfId="0" applyAlignment="1" applyFont="1">
      <alignment horizontal="left" readingOrder="0" vertical="bottom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readingOrder="0" vertical="center"/>
    </xf>
    <xf borderId="0" fillId="0" fontId="6" numFmtId="0" xfId="0" applyAlignment="1" applyFont="1">
      <alignment shrinkToFit="0" vertical="top" wrapText="1"/>
    </xf>
    <xf borderId="0" fillId="0" fontId="7" numFmtId="0" xfId="0" applyAlignment="1" applyFont="1">
      <alignment readingOrder="0" shrinkToFit="0" vertical="top" wrapText="1"/>
    </xf>
    <xf borderId="0" fillId="0" fontId="6" numFmtId="0" xfId="0" applyAlignment="1" applyFont="1">
      <alignment horizontal="center" shrinkToFit="0" vertical="top" wrapText="1"/>
    </xf>
    <xf borderId="0" fillId="0" fontId="8" numFmtId="0" xfId="0" applyAlignment="1" applyFont="1">
      <alignment shrinkToFit="0" vertical="top" wrapText="1"/>
    </xf>
    <xf borderId="1" fillId="0" fontId="9" numFmtId="0" xfId="0" applyAlignment="1" applyBorder="1" applyFont="1">
      <alignment shrinkToFit="0" vertical="top" wrapText="1"/>
    </xf>
    <xf borderId="1" fillId="0" fontId="9" numFmtId="0" xfId="0" applyAlignment="1" applyBorder="1" applyFont="1">
      <alignment shrinkToFit="0" vertical="top" wrapText="1"/>
    </xf>
    <xf borderId="0" fillId="0" fontId="8" numFmtId="0" xfId="0" applyAlignment="1" applyFont="1">
      <alignment horizontal="center" shrinkToFit="0" vertical="top" wrapText="1"/>
    </xf>
    <xf borderId="0" fillId="3" fontId="10" numFmtId="0" xfId="0" applyAlignment="1" applyFill="1" applyFont="1">
      <alignment horizontal="center" readingOrder="0" shrinkToFit="0" vertical="top" wrapText="1"/>
    </xf>
    <xf borderId="0" fillId="3" fontId="10" numFmtId="1" xfId="0" applyAlignment="1" applyFont="1" applyNumberFormat="1">
      <alignment horizontal="center" readingOrder="0" shrinkToFit="0" vertical="top" wrapText="1"/>
    </xf>
    <xf borderId="0" fillId="3" fontId="11" numFmtId="0" xfId="0" applyAlignment="1" applyFont="1">
      <alignment horizontal="center" readingOrder="0"/>
    </xf>
    <xf borderId="0" fillId="4" fontId="12" numFmtId="0" xfId="0" applyAlignment="1" applyFill="1" applyFont="1">
      <alignment horizontal="center" readingOrder="0" vertical="center"/>
    </xf>
    <xf borderId="0" fillId="4" fontId="13" numFmtId="0" xfId="0" applyAlignment="1" applyFont="1">
      <alignment horizontal="center" readingOrder="0" vertical="center"/>
    </xf>
    <xf borderId="0" fillId="4" fontId="14" numFmtId="0" xfId="0" applyAlignment="1" applyFont="1">
      <alignment horizontal="center" readingOrder="0" vertical="center"/>
    </xf>
    <xf borderId="0" fillId="5" fontId="5" numFmtId="0" xfId="0" applyAlignment="1" applyFill="1" applyFont="1">
      <alignment horizontal="center" readingOrder="0" shrinkToFit="0" vertical="center" wrapText="1"/>
    </xf>
    <xf borderId="0" fillId="6" fontId="5" numFmtId="0" xfId="0" applyAlignment="1" applyFill="1" applyFont="1">
      <alignment horizontal="center" readingOrder="0" vertical="center"/>
    </xf>
    <xf borderId="0" fillId="7" fontId="15" numFmtId="0" xfId="0" applyAlignment="1" applyFill="1" applyFont="1">
      <alignment horizontal="center" readingOrder="0" vertical="center"/>
    </xf>
    <xf borderId="0" fillId="7" fontId="14" numFmtId="0" xfId="0" applyAlignment="1" applyFont="1">
      <alignment horizontal="center" readingOrder="0" vertical="center"/>
    </xf>
    <xf borderId="0" fillId="6" fontId="14" numFmtId="0" xfId="0" applyAlignment="1" applyFont="1">
      <alignment horizontal="center" readingOrder="0" vertical="center"/>
    </xf>
    <xf borderId="0" fillId="0" fontId="14" numFmtId="0" xfId="0" applyAlignment="1" applyFont="1">
      <alignment horizontal="left" readingOrder="0" vertical="center"/>
    </xf>
    <xf borderId="0" fillId="0" fontId="5" numFmtId="0" xfId="0" applyAlignment="1" applyFont="1">
      <alignment horizontal="left" readingOrder="0" vertical="center"/>
    </xf>
    <xf borderId="0" fillId="0" fontId="5" numFmtId="0" xfId="0" applyAlignment="1" applyFont="1">
      <alignment readingOrder="0" vertical="center"/>
    </xf>
    <xf borderId="0" fillId="7" fontId="5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  <xf borderId="0" fillId="0" fontId="8" numFmtId="0" xfId="0" applyAlignment="1" applyFont="1">
      <alignment vertical="center"/>
    </xf>
    <xf borderId="0" fillId="0" fontId="1" numFmtId="164" xfId="0" applyAlignment="1" applyFont="1" applyNumberFormat="1">
      <alignment horizontal="left" readingOrder="0" shrinkToFit="0" vertical="center" wrapText="1"/>
    </xf>
    <xf borderId="0" fillId="0" fontId="16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0" fontId="17" numFmtId="0" xfId="0" applyAlignment="1" applyFont="1">
      <alignment horizontal="center" readingOrder="0" shrinkToFit="0" vertical="center" wrapText="1"/>
    </xf>
    <xf borderId="0" fillId="7" fontId="18" numFmtId="0" xfId="0" applyAlignment="1" applyFont="1">
      <alignment horizontal="center" readingOrder="0" shrinkToFit="0" vertical="center" wrapText="1"/>
    </xf>
    <xf borderId="0" fillId="7" fontId="18" numFmtId="0" xfId="0" applyAlignment="1" applyFont="1">
      <alignment horizontal="center" readingOrder="0" shrinkToFit="0" vertical="center" wrapText="1"/>
    </xf>
    <xf borderId="0" fillId="0" fontId="17" numFmtId="0" xfId="0" applyAlignment="1" applyFont="1">
      <alignment horizontal="center" readingOrder="0" shrinkToFit="0" vertical="center" wrapText="1"/>
    </xf>
    <xf borderId="0" fillId="0" fontId="17" numFmtId="10" xfId="0" applyAlignment="1" applyFont="1" applyNumberFormat="1">
      <alignment horizontal="center" readingOrder="0" shrinkToFit="0" vertical="center" wrapText="1"/>
    </xf>
    <xf borderId="0" fillId="3" fontId="19" numFmtId="164" xfId="0" applyFont="1" applyNumberFormat="1"/>
    <xf borderId="0" fillId="3" fontId="16" numFmtId="0" xfId="0" applyAlignment="1" applyFont="1">
      <alignment readingOrder="0" shrinkToFit="0" wrapText="1"/>
    </xf>
    <xf borderId="0" fillId="3" fontId="1" numFmtId="0" xfId="0" applyAlignment="1" applyFont="1">
      <alignment readingOrder="0"/>
    </xf>
    <xf borderId="0" fillId="3" fontId="1" numFmtId="0" xfId="0" applyAlignment="1" applyFont="1">
      <alignment readingOrder="0" shrinkToFit="0" wrapText="1"/>
    </xf>
    <xf borderId="0" fillId="8" fontId="19" numFmtId="164" xfId="0" applyFill="1" applyFont="1" applyNumberFormat="1"/>
    <xf borderId="0" fillId="8" fontId="19" numFmtId="0" xfId="0" applyFont="1"/>
    <xf borderId="0" fillId="8" fontId="1" numFmtId="0" xfId="0" applyFont="1"/>
    <xf borderId="0" fillId="3" fontId="16" numFmtId="0" xfId="0" applyFont="1"/>
    <xf borderId="0" fillId="3" fontId="1" numFmtId="0" xfId="0" applyFont="1"/>
    <xf borderId="0" fillId="8" fontId="1" numFmtId="0" xfId="0" applyAlignment="1" applyFont="1">
      <alignment readingOrder="0"/>
    </xf>
    <xf borderId="0" fillId="8" fontId="1" numFmtId="0" xfId="0" applyAlignment="1" applyFont="1">
      <alignment readingOrder="0"/>
    </xf>
    <xf borderId="0" fillId="3" fontId="19" numFmtId="0" xfId="0" applyFont="1"/>
    <xf borderId="0" fillId="3" fontId="16" numFmtId="0" xfId="0" applyAlignment="1" applyFont="1">
      <alignment horizontal="center" readingOrder="0"/>
    </xf>
    <xf borderId="0" fillId="7" fontId="20" numFmtId="0" xfId="0" applyAlignment="1" applyFont="1">
      <alignment horizontal="center"/>
    </xf>
    <xf borderId="0" fillId="3" fontId="16" numFmtId="10" xfId="0" applyAlignment="1" applyFont="1" applyNumberFormat="1">
      <alignment horizontal="center"/>
    </xf>
    <xf borderId="0" fillId="0" fontId="21" numFmtId="0" xfId="0" applyAlignment="1" applyFont="1">
      <alignment vertical="center"/>
    </xf>
    <xf borderId="2" fillId="0" fontId="17" numFmtId="0" xfId="0" applyAlignment="1" applyBorder="1" applyFont="1">
      <alignment horizontal="center" readingOrder="0" shrinkToFit="0" vertical="center" wrapText="1"/>
    </xf>
    <xf borderId="3" fillId="0" fontId="17" numFmtId="0" xfId="0" applyAlignment="1" applyBorder="1" applyFont="1">
      <alignment horizontal="center" readingOrder="0" shrinkToFit="0" vertical="center" wrapText="1"/>
    </xf>
    <xf borderId="3" fillId="0" fontId="17" numFmtId="10" xfId="0" applyAlignment="1" applyBorder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horizontal="left" readingOrder="0" vertical="center"/>
    </xf>
    <xf borderId="0" fillId="0" fontId="16" numFmtId="0" xfId="0" applyAlignment="1" applyFont="1">
      <alignment horizontal="left" readingOrder="0" vertical="center"/>
    </xf>
    <xf borderId="0" fillId="0" fontId="1" numFmtId="0" xfId="0" applyAlignment="1" applyFont="1">
      <alignment readingOrder="0" vertical="center"/>
    </xf>
    <xf borderId="0" fillId="0" fontId="16" numFmtId="0" xfId="0" applyAlignment="1" applyFont="1">
      <alignment horizontal="center" readingOrder="0" vertical="center"/>
    </xf>
    <xf borderId="0" fillId="0" fontId="22" numFmtId="0" xfId="0" applyAlignment="1" applyFont="1">
      <alignment vertical="bottom"/>
    </xf>
    <xf borderId="4" fillId="0" fontId="22" numFmtId="0" xfId="0" applyAlignment="1" applyBorder="1" applyFont="1">
      <alignment horizontal="left" readingOrder="0" vertical="center"/>
    </xf>
    <xf borderId="4" fillId="0" fontId="23" numFmtId="0" xfId="0" applyAlignment="1" applyBorder="1" applyFont="1">
      <alignment horizontal="left" readingOrder="0" vertical="center"/>
    </xf>
    <xf borderId="4" fillId="0" fontId="22" numFmtId="0" xfId="0" applyAlignment="1" applyBorder="1" applyFont="1">
      <alignment readingOrder="0" vertical="center"/>
    </xf>
    <xf borderId="0" fillId="0" fontId="23" numFmtId="10" xfId="0" applyAlignment="1" applyFont="1" applyNumberFormat="1">
      <alignment horizontal="center" readingOrder="0" vertical="center"/>
    </xf>
    <xf borderId="0" fillId="0" fontId="24" numFmtId="0" xfId="0" applyAlignment="1" applyFont="1">
      <alignment horizontal="left" readingOrder="0" vertical="bottom"/>
    </xf>
    <xf borderId="0" fillId="0" fontId="24" numFmtId="0" xfId="0" applyAlignment="1" applyFont="1">
      <alignment horizontal="center" readingOrder="0" vertical="bottom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Buget de marketing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19:V53" displayName="Table_1" id="1">
  <tableColumns count="2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</tableColumns>
  <tableStyleInfo name="Buget de marketing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14.38"/>
    <col customWidth="1" min="3" max="3" width="22.25"/>
    <col customWidth="1" min="4" max="4" width="28.38"/>
    <col customWidth="1" min="5" max="15" width="13.5"/>
    <col customWidth="1" min="16" max="17" width="11.75"/>
    <col customWidth="1" min="18" max="18" width="13.88"/>
    <col customWidth="1" min="19" max="20" width="11.63"/>
    <col customWidth="1" min="21" max="21" width="16.88"/>
    <col customWidth="1" min="22" max="22" width="12.75"/>
    <col customWidth="1" min="23" max="35" width="6.13"/>
  </cols>
  <sheetData>
    <row r="1" ht="6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8.0" customHeight="1">
      <c r="A2" s="2"/>
      <c r="B2" s="3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ht="18.0" customHeight="1">
      <c r="A3" s="6"/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ht="19.5" customHeight="1">
      <c r="A4" s="6"/>
      <c r="B4" s="9" t="s">
        <v>0</v>
      </c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ht="18.0" customHeight="1">
      <c r="A5" s="10"/>
      <c r="B5" s="11" t="s">
        <v>1</v>
      </c>
      <c r="D5" s="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>
      <c r="A6" s="10"/>
      <c r="B6" s="13"/>
      <c r="C6" s="8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ht="18.0" customHeight="1">
      <c r="A7" s="14"/>
      <c r="B7" s="15" t="s">
        <v>2</v>
      </c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>
      <c r="A8" s="17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"/>
      <c r="S8" s="20"/>
      <c r="T8" s="20"/>
      <c r="U8" s="20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>
      <c r="A9" s="10"/>
      <c r="B9" s="8"/>
      <c r="C9" s="8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>
      <c r="A10" s="1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2"/>
      <c r="S10" s="12"/>
      <c r="T10" s="12"/>
      <c r="U10" s="1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>
      <c r="A11" s="1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2"/>
      <c r="S11" s="12"/>
      <c r="T11" s="12"/>
      <c r="U11" s="12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>
      <c r="A12" s="10"/>
      <c r="B12" s="21" t="s">
        <v>3</v>
      </c>
      <c r="D12" s="22">
        <f>U51</f>
        <v>23575.94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2"/>
      <c r="S12" s="12"/>
      <c r="T12" s="12"/>
      <c r="U12" s="12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>
      <c r="A13" s="10"/>
      <c r="B13" s="2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2"/>
      <c r="S13" s="12"/>
      <c r="T13" s="12"/>
      <c r="U13" s="12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>
      <c r="A14" s="10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0"/>
      <c r="S14" s="20"/>
      <c r="T14" s="20"/>
      <c r="U14" s="20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>
      <c r="A15" s="10"/>
      <c r="B15" s="8"/>
      <c r="C15" s="8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>
      <c r="A16" s="10"/>
      <c r="B16" s="8"/>
      <c r="C16" s="8"/>
      <c r="D16" s="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>
        <v>2020.0</v>
      </c>
      <c r="T16" s="26"/>
      <c r="U16" s="27" t="s">
        <v>4</v>
      </c>
      <c r="V16" s="27" t="s">
        <v>5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>
      <c r="A17" s="10"/>
      <c r="B17" s="8"/>
      <c r="C17" s="8"/>
      <c r="D17" s="8"/>
      <c r="E17" s="28" t="s">
        <v>6</v>
      </c>
      <c r="H17" s="29"/>
      <c r="I17" s="28" t="s">
        <v>7</v>
      </c>
      <c r="L17" s="29"/>
      <c r="M17" s="28" t="s">
        <v>8</v>
      </c>
      <c r="P17" s="30"/>
      <c r="Q17" s="28" t="s">
        <v>9</v>
      </c>
      <c r="T17" s="3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ht="30.0" customHeight="1">
      <c r="A18" s="10"/>
      <c r="B18" s="32"/>
      <c r="C18" s="33" t="s">
        <v>10</v>
      </c>
      <c r="D18" s="34" t="s">
        <v>11</v>
      </c>
      <c r="E18" s="28" t="s">
        <v>12</v>
      </c>
      <c r="F18" s="28" t="s">
        <v>13</v>
      </c>
      <c r="G18" s="28" t="s">
        <v>14</v>
      </c>
      <c r="H18" s="35" t="s">
        <v>15</v>
      </c>
      <c r="I18" s="28" t="s">
        <v>16</v>
      </c>
      <c r="J18" s="28" t="s">
        <v>17</v>
      </c>
      <c r="K18" s="28" t="s">
        <v>18</v>
      </c>
      <c r="L18" s="35" t="s">
        <v>19</v>
      </c>
      <c r="M18" s="28" t="s">
        <v>20</v>
      </c>
      <c r="N18" s="28" t="s">
        <v>21</v>
      </c>
      <c r="O18" s="28" t="s">
        <v>22</v>
      </c>
      <c r="P18" s="35" t="s">
        <v>23</v>
      </c>
      <c r="Q18" s="28" t="s">
        <v>24</v>
      </c>
      <c r="R18" s="28" t="s">
        <v>25</v>
      </c>
      <c r="S18" s="28" t="s">
        <v>26</v>
      </c>
      <c r="T18" s="28" t="s">
        <v>27</v>
      </c>
      <c r="W18" s="3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ht="24.75" customHeight="1">
      <c r="A19" s="37"/>
      <c r="B19" s="38"/>
      <c r="C19" s="39" t="s">
        <v>28</v>
      </c>
      <c r="D19" s="40" t="s">
        <v>29</v>
      </c>
      <c r="E19" s="41">
        <v>0.0</v>
      </c>
      <c r="F19" s="41">
        <v>950.0</v>
      </c>
      <c r="G19" s="41">
        <v>0.0</v>
      </c>
      <c r="H19" s="42">
        <f t="shared" ref="H19:H49" si="1">SUM(E19:G19)</f>
        <v>950</v>
      </c>
      <c r="I19" s="41">
        <v>0.0</v>
      </c>
      <c r="J19" s="41">
        <v>950.0</v>
      </c>
      <c r="K19" s="41">
        <v>0.0</v>
      </c>
      <c r="L19" s="42">
        <f t="shared" ref="L19:L49" si="2">SUM(I19:K19)</f>
        <v>950</v>
      </c>
      <c r="M19" s="41">
        <v>0.0</v>
      </c>
      <c r="N19" s="41">
        <v>950.0</v>
      </c>
      <c r="O19" s="41">
        <v>0.0</v>
      </c>
      <c r="P19" s="43">
        <f t="shared" ref="P19:P49" si="3">SUM(M19:O19)</f>
        <v>950</v>
      </c>
      <c r="Q19" s="41">
        <v>0.0</v>
      </c>
      <c r="R19" s="41">
        <v>950.0</v>
      </c>
      <c r="S19" s="41">
        <v>0.0</v>
      </c>
      <c r="T19" s="42">
        <v>0.0</v>
      </c>
      <c r="U19" s="44">
        <f t="shared" ref="U19:U49" si="4">SUM(P19,T19)</f>
        <v>950</v>
      </c>
      <c r="V19" s="45">
        <f>U19/22000</f>
        <v>0.04318181818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ht="19.5" customHeight="1">
      <c r="A20" s="37"/>
      <c r="B20" s="46"/>
      <c r="C20" s="47"/>
      <c r="D20" s="48" t="s">
        <v>30</v>
      </c>
      <c r="E20" s="41">
        <v>0.0</v>
      </c>
      <c r="F20" s="41">
        <v>0.0</v>
      </c>
      <c r="G20" s="41">
        <v>0.0</v>
      </c>
      <c r="H20" s="42">
        <f t="shared" si="1"/>
        <v>0</v>
      </c>
      <c r="I20" s="41">
        <v>0.0</v>
      </c>
      <c r="J20" s="41">
        <v>0.0</v>
      </c>
      <c r="K20" s="41">
        <v>0.0</v>
      </c>
      <c r="L20" s="42">
        <f t="shared" si="2"/>
        <v>0</v>
      </c>
      <c r="M20" s="41">
        <v>0.0</v>
      </c>
      <c r="N20" s="41">
        <v>0.0</v>
      </c>
      <c r="O20" s="41">
        <v>0.0</v>
      </c>
      <c r="P20" s="43">
        <f t="shared" si="3"/>
        <v>0</v>
      </c>
      <c r="Q20" s="41">
        <v>0.0</v>
      </c>
      <c r="R20" s="41">
        <v>0.0</v>
      </c>
      <c r="S20" s="41">
        <v>0.0</v>
      </c>
      <c r="T20" s="43">
        <f>SUM(Q20,R20,S20)</f>
        <v>0</v>
      </c>
      <c r="U20" s="44">
        <f t="shared" si="4"/>
        <v>0</v>
      </c>
      <c r="V20" s="45">
        <f>215/22000</f>
        <v>0.009772727273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ht="19.5" customHeight="1">
      <c r="A21" s="37"/>
      <c r="B21" s="46"/>
      <c r="C21" s="47"/>
      <c r="D21" s="48" t="s">
        <v>31</v>
      </c>
      <c r="E21" s="41">
        <v>0.0</v>
      </c>
      <c r="F21" s="41">
        <v>0.0</v>
      </c>
      <c r="G21" s="41">
        <v>0.0</v>
      </c>
      <c r="H21" s="42">
        <f t="shared" si="1"/>
        <v>0</v>
      </c>
      <c r="I21" s="41">
        <v>0.0</v>
      </c>
      <c r="J21" s="41">
        <v>0.0</v>
      </c>
      <c r="K21" s="41">
        <v>0.0</v>
      </c>
      <c r="L21" s="42">
        <f t="shared" si="2"/>
        <v>0</v>
      </c>
      <c r="M21" s="41">
        <v>0.0</v>
      </c>
      <c r="N21" s="41">
        <v>0.0</v>
      </c>
      <c r="O21" s="41">
        <v>400.0</v>
      </c>
      <c r="P21" s="43">
        <f t="shared" si="3"/>
        <v>400</v>
      </c>
      <c r="Q21" s="41">
        <v>0.0</v>
      </c>
      <c r="R21" s="41">
        <v>0.0</v>
      </c>
      <c r="S21" s="41">
        <v>0.0</v>
      </c>
      <c r="T21" s="43">
        <f t="shared" ref="T21:T22" si="5">SUM(Q21:S21)</f>
        <v>0</v>
      </c>
      <c r="U21" s="44">
        <f t="shared" si="4"/>
        <v>400</v>
      </c>
      <c r="V21" s="45">
        <v>0.0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ht="19.5" customHeight="1">
      <c r="A22" s="37"/>
      <c r="B22" s="46"/>
      <c r="C22" s="47"/>
      <c r="D22" s="48" t="s">
        <v>32</v>
      </c>
      <c r="E22" s="41">
        <v>250.0</v>
      </c>
      <c r="F22" s="41">
        <v>0.0</v>
      </c>
      <c r="G22" s="41">
        <v>0.0</v>
      </c>
      <c r="H22" s="42">
        <f t="shared" si="1"/>
        <v>250</v>
      </c>
      <c r="I22" s="41">
        <v>250.0</v>
      </c>
      <c r="J22" s="41">
        <v>0.0</v>
      </c>
      <c r="K22" s="41">
        <v>0.0</v>
      </c>
      <c r="L22" s="42">
        <f t="shared" si="2"/>
        <v>250</v>
      </c>
      <c r="M22" s="41">
        <v>250.0</v>
      </c>
      <c r="N22" s="41">
        <v>0.0</v>
      </c>
      <c r="O22" s="41">
        <v>0.0</v>
      </c>
      <c r="P22" s="43">
        <f t="shared" si="3"/>
        <v>250</v>
      </c>
      <c r="Q22" s="41">
        <v>250.0</v>
      </c>
      <c r="R22" s="41">
        <v>0.0</v>
      </c>
      <c r="S22" s="41">
        <v>0.0</v>
      </c>
      <c r="T22" s="43">
        <f t="shared" si="5"/>
        <v>250</v>
      </c>
      <c r="U22" s="44">
        <f t="shared" si="4"/>
        <v>500</v>
      </c>
      <c r="V22" s="45">
        <f>U22/2200</f>
        <v>0.2272727273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ht="19.5" customHeight="1">
      <c r="A23" s="37"/>
      <c r="B23" s="46"/>
      <c r="C23" s="47" t="s">
        <v>33</v>
      </c>
      <c r="D23" s="49" t="s">
        <v>34</v>
      </c>
      <c r="E23" s="41">
        <v>500.0</v>
      </c>
      <c r="F23" s="41">
        <v>0.0</v>
      </c>
      <c r="G23" s="41">
        <v>10000.0</v>
      </c>
      <c r="H23" s="42">
        <f t="shared" si="1"/>
        <v>10500</v>
      </c>
      <c r="I23" s="41">
        <v>500.0</v>
      </c>
      <c r="J23" s="41">
        <v>0.0</v>
      </c>
      <c r="K23" s="41">
        <v>10000.0</v>
      </c>
      <c r="L23" s="42">
        <f t="shared" si="2"/>
        <v>10500</v>
      </c>
      <c r="M23" s="41">
        <v>500.0</v>
      </c>
      <c r="N23" s="41">
        <v>0.0</v>
      </c>
      <c r="O23" s="41">
        <v>0.0</v>
      </c>
      <c r="P23" s="43">
        <f t="shared" si="3"/>
        <v>500</v>
      </c>
      <c r="Q23" s="41">
        <v>500.0</v>
      </c>
      <c r="R23" s="41">
        <v>0.0</v>
      </c>
      <c r="S23" s="41">
        <v>10000.0</v>
      </c>
      <c r="T23" s="43">
        <f t="shared" ref="T23:T47" si="6">SUM(Q23,R23,S23)</f>
        <v>10500</v>
      </c>
      <c r="U23" s="44">
        <f t="shared" si="4"/>
        <v>11000</v>
      </c>
      <c r="V23" s="45">
        <f t="shared" ref="V23:V49" si="7">U23/22000</f>
        <v>0.5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ht="19.5" customHeight="1">
      <c r="A24" s="37"/>
      <c r="B24" s="50"/>
      <c r="C24" s="51"/>
      <c r="D24" s="52" t="s">
        <v>35</v>
      </c>
      <c r="E24" s="41">
        <v>200.0</v>
      </c>
      <c r="F24" s="41">
        <v>200.0</v>
      </c>
      <c r="G24" s="41">
        <v>0.0</v>
      </c>
      <c r="H24" s="42">
        <f t="shared" si="1"/>
        <v>400</v>
      </c>
      <c r="I24" s="41">
        <v>200.0</v>
      </c>
      <c r="J24" s="41">
        <v>200.0</v>
      </c>
      <c r="K24" s="41">
        <v>0.0</v>
      </c>
      <c r="L24" s="42">
        <f t="shared" si="2"/>
        <v>400</v>
      </c>
      <c r="M24" s="41">
        <v>200.0</v>
      </c>
      <c r="N24" s="41">
        <v>200.0</v>
      </c>
      <c r="O24" s="41">
        <v>0.0</v>
      </c>
      <c r="P24" s="43">
        <f t="shared" si="3"/>
        <v>400</v>
      </c>
      <c r="Q24" s="41">
        <v>200.0</v>
      </c>
      <c r="R24" s="41">
        <v>200.0</v>
      </c>
      <c r="S24" s="41">
        <v>0.0</v>
      </c>
      <c r="T24" s="43">
        <f t="shared" si="6"/>
        <v>400</v>
      </c>
      <c r="U24" s="44">
        <f t="shared" si="4"/>
        <v>800</v>
      </c>
      <c r="V24" s="45">
        <f t="shared" si="7"/>
        <v>0.03636363636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ht="19.5" customHeight="1">
      <c r="A25" s="37"/>
      <c r="B25" s="46"/>
      <c r="C25" s="53"/>
      <c r="D25" s="54" t="s">
        <v>36</v>
      </c>
      <c r="E25" s="41">
        <v>0.0</v>
      </c>
      <c r="F25" s="41">
        <v>0.0</v>
      </c>
      <c r="G25" s="41">
        <v>0.0</v>
      </c>
      <c r="H25" s="42">
        <f t="shared" si="1"/>
        <v>0</v>
      </c>
      <c r="I25" s="41">
        <v>0.0</v>
      </c>
      <c r="J25" s="41">
        <v>0.0</v>
      </c>
      <c r="K25" s="41">
        <v>0.0</v>
      </c>
      <c r="L25" s="42">
        <f t="shared" si="2"/>
        <v>0</v>
      </c>
      <c r="M25" s="41">
        <v>0.0</v>
      </c>
      <c r="N25" s="41">
        <v>0.0</v>
      </c>
      <c r="O25" s="41">
        <v>0.0</v>
      </c>
      <c r="P25" s="43">
        <f t="shared" si="3"/>
        <v>0</v>
      </c>
      <c r="Q25" s="41">
        <v>0.0</v>
      </c>
      <c r="R25" s="41">
        <v>0.0</v>
      </c>
      <c r="S25" s="41">
        <v>0.0</v>
      </c>
      <c r="T25" s="43">
        <f t="shared" si="6"/>
        <v>0</v>
      </c>
      <c r="U25" s="44">
        <f t="shared" si="4"/>
        <v>0</v>
      </c>
      <c r="V25" s="45">
        <f t="shared" si="7"/>
        <v>0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ht="19.5" customHeight="1">
      <c r="A26" s="37"/>
      <c r="B26" s="50"/>
      <c r="C26" s="51"/>
      <c r="D26" s="55" t="s">
        <v>37</v>
      </c>
      <c r="E26" s="41">
        <v>80.0</v>
      </c>
      <c r="F26" s="41">
        <v>80.0</v>
      </c>
      <c r="G26" s="41">
        <v>80.0</v>
      </c>
      <c r="H26" s="42">
        <f t="shared" si="1"/>
        <v>240</v>
      </c>
      <c r="I26" s="41">
        <v>80.0</v>
      </c>
      <c r="J26" s="41">
        <v>80.0</v>
      </c>
      <c r="K26" s="41">
        <v>80.0</v>
      </c>
      <c r="L26" s="42">
        <f t="shared" si="2"/>
        <v>240</v>
      </c>
      <c r="M26" s="41">
        <v>80.0</v>
      </c>
      <c r="N26" s="41">
        <v>80.0</v>
      </c>
      <c r="O26" s="41">
        <v>80.0</v>
      </c>
      <c r="P26" s="43">
        <f t="shared" si="3"/>
        <v>240</v>
      </c>
      <c r="Q26" s="41">
        <v>80.0</v>
      </c>
      <c r="R26" s="41">
        <v>80.0</v>
      </c>
      <c r="S26" s="41">
        <v>80.0</v>
      </c>
      <c r="T26" s="43">
        <f t="shared" si="6"/>
        <v>240</v>
      </c>
      <c r="U26" s="44">
        <f t="shared" si="4"/>
        <v>480</v>
      </c>
      <c r="V26" s="45">
        <f t="shared" si="7"/>
        <v>0.02181818182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ht="19.5" customHeight="1">
      <c r="A27" s="37"/>
      <c r="B27" s="50"/>
      <c r="C27" s="51"/>
      <c r="D27" s="56" t="s">
        <v>38</v>
      </c>
      <c r="E27" s="41">
        <v>300.0</v>
      </c>
      <c r="F27" s="41">
        <v>300.0</v>
      </c>
      <c r="G27" s="41">
        <v>300.0</v>
      </c>
      <c r="H27" s="42">
        <f t="shared" si="1"/>
        <v>900</v>
      </c>
      <c r="I27" s="41">
        <v>300.0</v>
      </c>
      <c r="J27" s="41">
        <v>300.0</v>
      </c>
      <c r="K27" s="41">
        <v>300.0</v>
      </c>
      <c r="L27" s="42">
        <f t="shared" si="2"/>
        <v>900</v>
      </c>
      <c r="M27" s="41">
        <v>300.0</v>
      </c>
      <c r="N27" s="41">
        <v>300.0</v>
      </c>
      <c r="O27" s="41">
        <v>300.0</v>
      </c>
      <c r="P27" s="43">
        <f t="shared" si="3"/>
        <v>900</v>
      </c>
      <c r="Q27" s="41">
        <v>300.0</v>
      </c>
      <c r="R27" s="41">
        <v>300.0</v>
      </c>
      <c r="S27" s="41">
        <v>300.0</v>
      </c>
      <c r="T27" s="43">
        <f t="shared" si="6"/>
        <v>900</v>
      </c>
      <c r="U27" s="44">
        <f t="shared" si="4"/>
        <v>1800</v>
      </c>
      <c r="V27" s="45">
        <f t="shared" si="7"/>
        <v>0.08181818182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ht="19.5" customHeight="1">
      <c r="A28" s="37"/>
      <c r="B28" s="50"/>
      <c r="C28" s="51"/>
      <c r="D28" s="56" t="s">
        <v>39</v>
      </c>
      <c r="E28" s="41">
        <v>56.99</v>
      </c>
      <c r="F28" s="41">
        <v>56.99</v>
      </c>
      <c r="G28" s="41">
        <v>56.99</v>
      </c>
      <c r="H28" s="42">
        <f t="shared" si="1"/>
        <v>170.97</v>
      </c>
      <c r="I28" s="41">
        <v>56.99</v>
      </c>
      <c r="J28" s="41">
        <v>56.99</v>
      </c>
      <c r="K28" s="41">
        <v>56.99</v>
      </c>
      <c r="L28" s="42">
        <f t="shared" si="2"/>
        <v>170.97</v>
      </c>
      <c r="M28" s="41">
        <v>56.99</v>
      </c>
      <c r="N28" s="41">
        <v>56.99</v>
      </c>
      <c r="O28" s="41">
        <v>56.99</v>
      </c>
      <c r="P28" s="43">
        <f t="shared" si="3"/>
        <v>170.97</v>
      </c>
      <c r="Q28" s="41">
        <v>56.99</v>
      </c>
      <c r="R28" s="41">
        <v>56.99</v>
      </c>
      <c r="S28" s="41">
        <v>56.99</v>
      </c>
      <c r="T28" s="43">
        <f t="shared" si="6"/>
        <v>170.97</v>
      </c>
      <c r="U28" s="44">
        <f t="shared" si="4"/>
        <v>341.94</v>
      </c>
      <c r="V28" s="45">
        <f t="shared" si="7"/>
        <v>0.01554272727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ht="19.5" customHeight="1">
      <c r="A29" s="37"/>
      <c r="B29" s="50"/>
      <c r="C29" s="51"/>
      <c r="D29" s="56" t="s">
        <v>40</v>
      </c>
      <c r="E29" s="41">
        <v>34.0</v>
      </c>
      <c r="F29" s="41">
        <v>34.0</v>
      </c>
      <c r="G29" s="41">
        <v>34.0</v>
      </c>
      <c r="H29" s="42">
        <f t="shared" si="1"/>
        <v>102</v>
      </c>
      <c r="I29" s="41">
        <v>34.0</v>
      </c>
      <c r="J29" s="41">
        <v>34.0</v>
      </c>
      <c r="K29" s="41">
        <v>34.0</v>
      </c>
      <c r="L29" s="42">
        <f t="shared" si="2"/>
        <v>102</v>
      </c>
      <c r="M29" s="41">
        <v>34.0</v>
      </c>
      <c r="N29" s="41">
        <v>34.0</v>
      </c>
      <c r="O29" s="41">
        <v>34.0</v>
      </c>
      <c r="P29" s="43">
        <f t="shared" si="3"/>
        <v>102</v>
      </c>
      <c r="Q29" s="41">
        <v>34.0</v>
      </c>
      <c r="R29" s="41">
        <v>34.0</v>
      </c>
      <c r="S29" s="41">
        <v>34.0</v>
      </c>
      <c r="T29" s="43">
        <f t="shared" si="6"/>
        <v>102</v>
      </c>
      <c r="U29" s="44">
        <f t="shared" si="4"/>
        <v>204</v>
      </c>
      <c r="V29" s="45">
        <f t="shared" si="7"/>
        <v>0.009272727273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ht="19.5" customHeight="1">
      <c r="A30" s="37"/>
      <c r="B30" s="50"/>
      <c r="C30" s="51"/>
      <c r="D30" s="56" t="s">
        <v>41</v>
      </c>
      <c r="E30" s="41">
        <v>300.0</v>
      </c>
      <c r="F30" s="41">
        <v>0.0</v>
      </c>
      <c r="G30" s="41">
        <v>0.0</v>
      </c>
      <c r="H30" s="42">
        <f t="shared" si="1"/>
        <v>300</v>
      </c>
      <c r="I30" s="41">
        <v>300.0</v>
      </c>
      <c r="J30" s="41">
        <v>0.0</v>
      </c>
      <c r="K30" s="41">
        <v>0.0</v>
      </c>
      <c r="L30" s="42">
        <f t="shared" si="2"/>
        <v>300</v>
      </c>
      <c r="M30" s="41">
        <v>300.0</v>
      </c>
      <c r="N30" s="41">
        <v>0.0</v>
      </c>
      <c r="O30" s="41">
        <v>0.0</v>
      </c>
      <c r="P30" s="43">
        <f t="shared" si="3"/>
        <v>300</v>
      </c>
      <c r="Q30" s="41">
        <v>300.0</v>
      </c>
      <c r="R30" s="41">
        <v>0.0</v>
      </c>
      <c r="S30" s="41">
        <v>0.0</v>
      </c>
      <c r="T30" s="43">
        <f t="shared" si="6"/>
        <v>300</v>
      </c>
      <c r="U30" s="44">
        <f t="shared" si="4"/>
        <v>600</v>
      </c>
      <c r="V30" s="45">
        <f t="shared" si="7"/>
        <v>0.02727272727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ht="19.5" customHeight="1">
      <c r="A31" s="37"/>
      <c r="B31" s="46"/>
      <c r="C31" s="39" t="s">
        <v>42</v>
      </c>
      <c r="D31" s="40" t="s">
        <v>43</v>
      </c>
      <c r="E31" s="41">
        <v>0.0</v>
      </c>
      <c r="F31" s="41">
        <v>0.0</v>
      </c>
      <c r="G31" s="41">
        <v>0.0</v>
      </c>
      <c r="H31" s="42">
        <f t="shared" si="1"/>
        <v>0</v>
      </c>
      <c r="I31" s="41">
        <v>0.0</v>
      </c>
      <c r="J31" s="41">
        <v>0.0</v>
      </c>
      <c r="K31" s="41">
        <v>0.0</v>
      </c>
      <c r="L31" s="42">
        <f t="shared" si="2"/>
        <v>0</v>
      </c>
      <c r="M31" s="41">
        <v>0.0</v>
      </c>
      <c r="N31" s="41">
        <v>0.0</v>
      </c>
      <c r="O31" s="41">
        <v>0.0</v>
      </c>
      <c r="P31" s="43">
        <f t="shared" si="3"/>
        <v>0</v>
      </c>
      <c r="Q31" s="41">
        <v>0.0</v>
      </c>
      <c r="R31" s="41">
        <v>0.0</v>
      </c>
      <c r="S31" s="41">
        <v>0.0</v>
      </c>
      <c r="T31" s="43">
        <f t="shared" si="6"/>
        <v>0</v>
      </c>
      <c r="U31" s="44">
        <f t="shared" si="4"/>
        <v>0</v>
      </c>
      <c r="V31" s="45">
        <f t="shared" si="7"/>
        <v>0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ht="19.5" customHeight="1">
      <c r="A32" s="37"/>
      <c r="B32" s="50"/>
      <c r="C32" s="51"/>
      <c r="D32" s="56" t="s">
        <v>44</v>
      </c>
      <c r="E32" s="41">
        <v>0.0</v>
      </c>
      <c r="F32" s="41">
        <v>0.0</v>
      </c>
      <c r="G32" s="41">
        <v>0.0</v>
      </c>
      <c r="H32" s="42">
        <f t="shared" si="1"/>
        <v>0</v>
      </c>
      <c r="I32" s="41">
        <v>0.0</v>
      </c>
      <c r="J32" s="41">
        <v>0.0</v>
      </c>
      <c r="K32" s="41">
        <v>0.0</v>
      </c>
      <c r="L32" s="42">
        <f t="shared" si="2"/>
        <v>0</v>
      </c>
      <c r="M32" s="41">
        <v>0.0</v>
      </c>
      <c r="N32" s="41">
        <v>0.0</v>
      </c>
      <c r="O32" s="41">
        <v>0.0</v>
      </c>
      <c r="P32" s="43">
        <f t="shared" si="3"/>
        <v>0</v>
      </c>
      <c r="Q32" s="41">
        <v>0.0</v>
      </c>
      <c r="R32" s="41">
        <v>0.0</v>
      </c>
      <c r="S32" s="41">
        <v>0.0</v>
      </c>
      <c r="T32" s="43">
        <f t="shared" si="6"/>
        <v>0</v>
      </c>
      <c r="U32" s="44">
        <f t="shared" si="4"/>
        <v>0</v>
      </c>
      <c r="V32" s="45">
        <f t="shared" si="7"/>
        <v>0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ht="19.5" customHeight="1">
      <c r="A33" s="37"/>
      <c r="B33" s="46"/>
      <c r="C33" s="57"/>
      <c r="D33" s="48" t="s">
        <v>45</v>
      </c>
      <c r="E33" s="58">
        <v>0.0</v>
      </c>
      <c r="F33" s="58">
        <v>0.0</v>
      </c>
      <c r="G33" s="58">
        <v>0.0</v>
      </c>
      <c r="H33" s="42">
        <f t="shared" si="1"/>
        <v>0</v>
      </c>
      <c r="I33" s="58">
        <v>0.0</v>
      </c>
      <c r="J33" s="58">
        <v>0.0</v>
      </c>
      <c r="K33" s="58">
        <v>0.0</v>
      </c>
      <c r="L33" s="42">
        <f t="shared" si="2"/>
        <v>0</v>
      </c>
      <c r="M33" s="58">
        <v>0.0</v>
      </c>
      <c r="N33" s="58">
        <v>0.0</v>
      </c>
      <c r="O33" s="58">
        <v>0.0</v>
      </c>
      <c r="P33" s="43">
        <f t="shared" si="3"/>
        <v>0</v>
      </c>
      <c r="Q33" s="58">
        <v>0.0</v>
      </c>
      <c r="R33" s="58">
        <v>0.0</v>
      </c>
      <c r="S33" s="58">
        <v>0.0</v>
      </c>
      <c r="T33" s="59">
        <f t="shared" si="6"/>
        <v>0</v>
      </c>
      <c r="U33" s="44">
        <f t="shared" si="4"/>
        <v>0</v>
      </c>
      <c r="V33" s="60">
        <f t="shared" si="7"/>
        <v>0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ht="19.5" customHeight="1">
      <c r="A34" s="37"/>
      <c r="B34" s="38"/>
      <c r="C34" s="39"/>
      <c r="D34" s="40" t="s">
        <v>46</v>
      </c>
      <c r="E34" s="41">
        <v>0.0</v>
      </c>
      <c r="F34" s="41">
        <v>0.0</v>
      </c>
      <c r="G34" s="41">
        <v>0.0</v>
      </c>
      <c r="H34" s="42">
        <f t="shared" si="1"/>
        <v>0</v>
      </c>
      <c r="I34" s="41">
        <v>0.0</v>
      </c>
      <c r="J34" s="41">
        <v>0.0</v>
      </c>
      <c r="K34" s="41">
        <v>0.0</v>
      </c>
      <c r="L34" s="42">
        <f t="shared" si="2"/>
        <v>0</v>
      </c>
      <c r="M34" s="41">
        <v>0.0</v>
      </c>
      <c r="N34" s="41">
        <v>0.0</v>
      </c>
      <c r="O34" s="41">
        <v>0.0</v>
      </c>
      <c r="P34" s="43">
        <f t="shared" si="3"/>
        <v>0</v>
      </c>
      <c r="Q34" s="41">
        <v>0.0</v>
      </c>
      <c r="R34" s="41">
        <v>0.0</v>
      </c>
      <c r="S34" s="41">
        <v>0.0</v>
      </c>
      <c r="T34" s="43">
        <f t="shared" si="6"/>
        <v>0</v>
      </c>
      <c r="U34" s="44">
        <f t="shared" si="4"/>
        <v>0</v>
      </c>
      <c r="V34" s="60">
        <f t="shared" si="7"/>
        <v>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ht="19.5" customHeight="1">
      <c r="A35" s="37"/>
      <c r="B35" s="38"/>
      <c r="C35" s="39" t="s">
        <v>47</v>
      </c>
      <c r="D35" s="40" t="s">
        <v>48</v>
      </c>
      <c r="E35" s="41">
        <v>400.0</v>
      </c>
      <c r="F35" s="41">
        <v>0.0</v>
      </c>
      <c r="G35" s="41">
        <v>0.0</v>
      </c>
      <c r="H35" s="42">
        <f t="shared" si="1"/>
        <v>400</v>
      </c>
      <c r="I35" s="41">
        <v>400.0</v>
      </c>
      <c r="J35" s="41">
        <v>0.0</v>
      </c>
      <c r="K35" s="41">
        <v>0.0</v>
      </c>
      <c r="L35" s="42">
        <f t="shared" si="2"/>
        <v>400</v>
      </c>
      <c r="M35" s="41">
        <v>400.0</v>
      </c>
      <c r="N35" s="41">
        <v>0.0</v>
      </c>
      <c r="O35" s="41">
        <v>0.0</v>
      </c>
      <c r="P35" s="43">
        <f t="shared" si="3"/>
        <v>400</v>
      </c>
      <c r="Q35" s="41">
        <v>400.0</v>
      </c>
      <c r="R35" s="41">
        <v>0.0</v>
      </c>
      <c r="S35" s="41">
        <v>0.0</v>
      </c>
      <c r="T35" s="43">
        <f t="shared" si="6"/>
        <v>400</v>
      </c>
      <c r="U35" s="44">
        <f t="shared" si="4"/>
        <v>800</v>
      </c>
      <c r="V35" s="60">
        <f t="shared" si="7"/>
        <v>0.03636363636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ht="19.5" customHeight="1">
      <c r="A36" s="61"/>
      <c r="B36" s="38"/>
      <c r="C36" s="39"/>
      <c r="D36" s="40" t="s">
        <v>49</v>
      </c>
      <c r="E36" s="41">
        <v>0.0</v>
      </c>
      <c r="F36" s="41">
        <v>0.0</v>
      </c>
      <c r="G36" s="41">
        <v>0.0</v>
      </c>
      <c r="H36" s="42">
        <f t="shared" si="1"/>
        <v>0</v>
      </c>
      <c r="I36" s="41">
        <v>0.0</v>
      </c>
      <c r="J36" s="41">
        <v>0.0</v>
      </c>
      <c r="K36" s="41">
        <v>0.0</v>
      </c>
      <c r="L36" s="42">
        <f t="shared" si="2"/>
        <v>0</v>
      </c>
      <c r="M36" s="41">
        <v>0.0</v>
      </c>
      <c r="N36" s="41">
        <v>0.0</v>
      </c>
      <c r="O36" s="41">
        <v>0.0</v>
      </c>
      <c r="P36" s="43">
        <f t="shared" si="3"/>
        <v>0</v>
      </c>
      <c r="Q36" s="41">
        <v>0.0</v>
      </c>
      <c r="R36" s="41">
        <v>0.0</v>
      </c>
      <c r="S36" s="41">
        <v>0.0</v>
      </c>
      <c r="T36" s="43">
        <f t="shared" si="6"/>
        <v>0</v>
      </c>
      <c r="U36" s="44">
        <f t="shared" si="4"/>
        <v>0</v>
      </c>
      <c r="V36" s="60">
        <f t="shared" si="7"/>
        <v>0</v>
      </c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ht="19.5" customHeight="1">
      <c r="A37" s="10"/>
      <c r="B37" s="38"/>
      <c r="C37" s="39"/>
      <c r="D37" s="40" t="s">
        <v>50</v>
      </c>
      <c r="E37" s="41">
        <v>0.0</v>
      </c>
      <c r="F37" s="41">
        <v>0.0</v>
      </c>
      <c r="G37" s="41">
        <v>0.0</v>
      </c>
      <c r="H37" s="42">
        <f t="shared" si="1"/>
        <v>0</v>
      </c>
      <c r="I37" s="41">
        <v>0.0</v>
      </c>
      <c r="J37" s="41">
        <v>0.0</v>
      </c>
      <c r="K37" s="41">
        <v>0.0</v>
      </c>
      <c r="L37" s="42">
        <f t="shared" si="2"/>
        <v>0</v>
      </c>
      <c r="M37" s="41">
        <v>0.0</v>
      </c>
      <c r="N37" s="41">
        <v>0.0</v>
      </c>
      <c r="O37" s="41">
        <v>0.0</v>
      </c>
      <c r="P37" s="43">
        <f t="shared" si="3"/>
        <v>0</v>
      </c>
      <c r="Q37" s="41">
        <v>0.0</v>
      </c>
      <c r="R37" s="41">
        <v>0.0</v>
      </c>
      <c r="S37" s="41">
        <v>0.0</v>
      </c>
      <c r="T37" s="43">
        <f t="shared" si="6"/>
        <v>0</v>
      </c>
      <c r="U37" s="44">
        <f t="shared" si="4"/>
        <v>0</v>
      </c>
      <c r="V37" s="60">
        <f t="shared" si="7"/>
        <v>0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ht="19.5" customHeight="1">
      <c r="A38" s="10"/>
      <c r="B38" s="38"/>
      <c r="C38" s="39"/>
      <c r="D38" s="40" t="s">
        <v>51</v>
      </c>
      <c r="E38" s="41">
        <v>0.0</v>
      </c>
      <c r="F38" s="41">
        <v>0.0</v>
      </c>
      <c r="G38" s="41">
        <v>0.0</v>
      </c>
      <c r="H38" s="42">
        <f t="shared" si="1"/>
        <v>0</v>
      </c>
      <c r="I38" s="41">
        <v>0.0</v>
      </c>
      <c r="J38" s="41">
        <v>0.0</v>
      </c>
      <c r="K38" s="41">
        <v>0.0</v>
      </c>
      <c r="L38" s="42">
        <f t="shared" si="2"/>
        <v>0</v>
      </c>
      <c r="M38" s="41">
        <v>0.0</v>
      </c>
      <c r="N38" s="41">
        <v>0.0</v>
      </c>
      <c r="O38" s="41">
        <v>0.0</v>
      </c>
      <c r="P38" s="43">
        <f t="shared" si="3"/>
        <v>0</v>
      </c>
      <c r="Q38" s="41">
        <v>0.0</v>
      </c>
      <c r="R38" s="41">
        <v>0.0</v>
      </c>
      <c r="S38" s="41">
        <v>0.0</v>
      </c>
      <c r="T38" s="43">
        <f t="shared" si="6"/>
        <v>0</v>
      </c>
      <c r="U38" s="44">
        <f t="shared" si="4"/>
        <v>0</v>
      </c>
      <c r="V38" s="60">
        <f t="shared" si="7"/>
        <v>0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ht="19.5" customHeight="1">
      <c r="A39" s="10"/>
      <c r="B39" s="38"/>
      <c r="C39" s="39"/>
      <c r="D39" s="40" t="s">
        <v>52</v>
      </c>
      <c r="E39" s="41">
        <v>0.0</v>
      </c>
      <c r="F39" s="41">
        <v>0.0</v>
      </c>
      <c r="G39" s="41">
        <v>0.0</v>
      </c>
      <c r="H39" s="42">
        <f t="shared" si="1"/>
        <v>0</v>
      </c>
      <c r="I39" s="41">
        <v>0.0</v>
      </c>
      <c r="J39" s="41">
        <v>0.0</v>
      </c>
      <c r="K39" s="41">
        <v>0.0</v>
      </c>
      <c r="L39" s="42">
        <f t="shared" si="2"/>
        <v>0</v>
      </c>
      <c r="M39" s="41">
        <v>0.0</v>
      </c>
      <c r="N39" s="41">
        <v>0.0</v>
      </c>
      <c r="O39" s="41">
        <v>0.0</v>
      </c>
      <c r="P39" s="43">
        <f t="shared" si="3"/>
        <v>0</v>
      </c>
      <c r="Q39" s="41">
        <v>0.0</v>
      </c>
      <c r="R39" s="41">
        <v>0.0</v>
      </c>
      <c r="S39" s="41">
        <v>0.0</v>
      </c>
      <c r="T39" s="43">
        <f t="shared" si="6"/>
        <v>0</v>
      </c>
      <c r="U39" s="44">
        <f t="shared" si="4"/>
        <v>0</v>
      </c>
      <c r="V39" s="60">
        <f t="shared" si="7"/>
        <v>0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ht="19.5" customHeight="1">
      <c r="A40" s="10"/>
      <c r="B40" s="38"/>
      <c r="C40" s="39"/>
      <c r="D40" s="40" t="s">
        <v>53</v>
      </c>
      <c r="E40" s="41">
        <v>0.0</v>
      </c>
      <c r="F40" s="41">
        <v>0.0</v>
      </c>
      <c r="G40" s="41">
        <v>0.0</v>
      </c>
      <c r="H40" s="42">
        <f t="shared" si="1"/>
        <v>0</v>
      </c>
      <c r="I40" s="41">
        <v>0.0</v>
      </c>
      <c r="J40" s="41">
        <v>0.0</v>
      </c>
      <c r="K40" s="41">
        <v>0.0</v>
      </c>
      <c r="L40" s="42">
        <f t="shared" si="2"/>
        <v>0</v>
      </c>
      <c r="M40" s="41">
        <v>0.0</v>
      </c>
      <c r="N40" s="41">
        <v>0.0</v>
      </c>
      <c r="O40" s="41">
        <v>0.0</v>
      </c>
      <c r="P40" s="43">
        <f t="shared" si="3"/>
        <v>0</v>
      </c>
      <c r="Q40" s="41">
        <v>0.0</v>
      </c>
      <c r="R40" s="41">
        <v>0.0</v>
      </c>
      <c r="S40" s="41">
        <v>0.0</v>
      </c>
      <c r="T40" s="43">
        <f t="shared" si="6"/>
        <v>0</v>
      </c>
      <c r="U40" s="44">
        <f t="shared" si="4"/>
        <v>0</v>
      </c>
      <c r="V40" s="60">
        <f t="shared" si="7"/>
        <v>0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ht="19.5" customHeight="1">
      <c r="A41" s="10"/>
      <c r="B41" s="38"/>
      <c r="C41" s="39"/>
      <c r="D41" s="40" t="s">
        <v>54</v>
      </c>
      <c r="E41" s="41">
        <v>0.0</v>
      </c>
      <c r="F41" s="41">
        <v>0.0</v>
      </c>
      <c r="G41" s="41">
        <v>0.0</v>
      </c>
      <c r="H41" s="42">
        <f t="shared" si="1"/>
        <v>0</v>
      </c>
      <c r="I41" s="41">
        <v>0.0</v>
      </c>
      <c r="J41" s="41">
        <v>0.0</v>
      </c>
      <c r="K41" s="41">
        <v>0.0</v>
      </c>
      <c r="L41" s="42">
        <f t="shared" si="2"/>
        <v>0</v>
      </c>
      <c r="M41" s="41">
        <v>0.0</v>
      </c>
      <c r="N41" s="41">
        <v>0.0</v>
      </c>
      <c r="O41" s="41">
        <v>0.0</v>
      </c>
      <c r="P41" s="43">
        <f t="shared" si="3"/>
        <v>0</v>
      </c>
      <c r="Q41" s="41">
        <v>0.0</v>
      </c>
      <c r="R41" s="41">
        <v>0.0</v>
      </c>
      <c r="S41" s="41">
        <v>0.0</v>
      </c>
      <c r="T41" s="43">
        <f t="shared" si="6"/>
        <v>0</v>
      </c>
      <c r="U41" s="44">
        <f t="shared" si="4"/>
        <v>0</v>
      </c>
      <c r="V41" s="60">
        <f t="shared" si="7"/>
        <v>0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ht="19.5" customHeight="1">
      <c r="A42" s="10"/>
      <c r="B42" s="38"/>
      <c r="C42" s="39"/>
      <c r="D42" s="40" t="s">
        <v>55</v>
      </c>
      <c r="E42" s="41">
        <v>0.0</v>
      </c>
      <c r="F42" s="41">
        <v>0.0</v>
      </c>
      <c r="G42" s="41">
        <v>0.0</v>
      </c>
      <c r="H42" s="42">
        <f t="shared" si="1"/>
        <v>0</v>
      </c>
      <c r="I42" s="41">
        <v>0.0</v>
      </c>
      <c r="J42" s="41">
        <v>0.0</v>
      </c>
      <c r="K42" s="41">
        <v>0.0</v>
      </c>
      <c r="L42" s="42">
        <f t="shared" si="2"/>
        <v>0</v>
      </c>
      <c r="M42" s="41">
        <v>0.0</v>
      </c>
      <c r="N42" s="41">
        <v>0.0</v>
      </c>
      <c r="O42" s="41">
        <v>0.0</v>
      </c>
      <c r="P42" s="43">
        <f t="shared" si="3"/>
        <v>0</v>
      </c>
      <c r="Q42" s="41">
        <v>0.0</v>
      </c>
      <c r="R42" s="41">
        <v>0.0</v>
      </c>
      <c r="S42" s="41">
        <v>0.0</v>
      </c>
      <c r="T42" s="43">
        <f t="shared" si="6"/>
        <v>0</v>
      </c>
      <c r="U42" s="44">
        <f t="shared" si="4"/>
        <v>0</v>
      </c>
      <c r="V42" s="60">
        <f t="shared" si="7"/>
        <v>0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ht="19.5" customHeight="1">
      <c r="A43" s="10"/>
      <c r="B43" s="38"/>
      <c r="C43" s="39"/>
      <c r="D43" s="40" t="s">
        <v>56</v>
      </c>
      <c r="E43" s="41">
        <v>0.0</v>
      </c>
      <c r="F43" s="41">
        <v>0.0</v>
      </c>
      <c r="G43" s="41">
        <v>0.0</v>
      </c>
      <c r="H43" s="42">
        <f t="shared" si="1"/>
        <v>0</v>
      </c>
      <c r="I43" s="41">
        <v>0.0</v>
      </c>
      <c r="J43" s="41">
        <v>0.0</v>
      </c>
      <c r="K43" s="41">
        <v>0.0</v>
      </c>
      <c r="L43" s="42">
        <f t="shared" si="2"/>
        <v>0</v>
      </c>
      <c r="M43" s="41">
        <v>0.0</v>
      </c>
      <c r="N43" s="41">
        <v>0.0</v>
      </c>
      <c r="O43" s="41">
        <v>0.0</v>
      </c>
      <c r="P43" s="43">
        <f t="shared" si="3"/>
        <v>0</v>
      </c>
      <c r="Q43" s="41">
        <v>0.0</v>
      </c>
      <c r="R43" s="41">
        <v>0.0</v>
      </c>
      <c r="S43" s="41">
        <v>0.0</v>
      </c>
      <c r="T43" s="43">
        <f t="shared" si="6"/>
        <v>0</v>
      </c>
      <c r="U43" s="44">
        <f t="shared" si="4"/>
        <v>0</v>
      </c>
      <c r="V43" s="60">
        <f t="shared" si="7"/>
        <v>0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ht="19.5" customHeight="1">
      <c r="A44" s="10"/>
      <c r="B44" s="38"/>
      <c r="C44" s="39"/>
      <c r="D44" s="40" t="s">
        <v>57</v>
      </c>
      <c r="E44" s="41">
        <v>300.0</v>
      </c>
      <c r="F44" s="41">
        <v>0.0</v>
      </c>
      <c r="G44" s="41">
        <v>0.0</v>
      </c>
      <c r="H44" s="42">
        <f t="shared" si="1"/>
        <v>300</v>
      </c>
      <c r="I44" s="41">
        <v>300.0</v>
      </c>
      <c r="J44" s="41">
        <v>0.0</v>
      </c>
      <c r="K44" s="41">
        <v>0.0</v>
      </c>
      <c r="L44" s="42">
        <f t="shared" si="2"/>
        <v>300</v>
      </c>
      <c r="M44" s="41">
        <v>300.0</v>
      </c>
      <c r="N44" s="41">
        <v>0.0</v>
      </c>
      <c r="O44" s="41">
        <v>0.0</v>
      </c>
      <c r="P44" s="43">
        <f t="shared" si="3"/>
        <v>300</v>
      </c>
      <c r="Q44" s="41">
        <v>300.0</v>
      </c>
      <c r="R44" s="41">
        <v>0.0</v>
      </c>
      <c r="S44" s="41">
        <v>0.0</v>
      </c>
      <c r="T44" s="43">
        <f t="shared" si="6"/>
        <v>300</v>
      </c>
      <c r="U44" s="44">
        <f t="shared" si="4"/>
        <v>600</v>
      </c>
      <c r="V44" s="60">
        <f t="shared" si="7"/>
        <v>0.02727272727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ht="19.5" customHeight="1">
      <c r="A45" s="10"/>
      <c r="B45" s="38"/>
      <c r="C45" s="39"/>
      <c r="D45" s="40" t="s">
        <v>58</v>
      </c>
      <c r="E45" s="41">
        <v>50.0</v>
      </c>
      <c r="F45" s="41">
        <v>0.0</v>
      </c>
      <c r="G45" s="41">
        <v>0.0</v>
      </c>
      <c r="H45" s="42">
        <f t="shared" si="1"/>
        <v>50</v>
      </c>
      <c r="I45" s="41">
        <v>50.0</v>
      </c>
      <c r="J45" s="41">
        <v>0.0</v>
      </c>
      <c r="K45" s="41">
        <v>0.0</v>
      </c>
      <c r="L45" s="42">
        <f t="shared" si="2"/>
        <v>50</v>
      </c>
      <c r="M45" s="41">
        <v>50.0</v>
      </c>
      <c r="N45" s="41">
        <v>0.0</v>
      </c>
      <c r="O45" s="41">
        <v>0.0</v>
      </c>
      <c r="P45" s="43">
        <f t="shared" si="3"/>
        <v>50</v>
      </c>
      <c r="Q45" s="41">
        <v>50.0</v>
      </c>
      <c r="R45" s="41">
        <v>0.0</v>
      </c>
      <c r="S45" s="41">
        <v>0.0</v>
      </c>
      <c r="T45" s="43">
        <f t="shared" si="6"/>
        <v>50</v>
      </c>
      <c r="U45" s="44">
        <f t="shared" si="4"/>
        <v>100</v>
      </c>
      <c r="V45" s="60">
        <f t="shared" si="7"/>
        <v>0.004545454545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ht="19.5" customHeight="1">
      <c r="A46" s="10"/>
      <c r="B46" s="38"/>
      <c r="C46" s="39"/>
      <c r="D46" s="40" t="s">
        <v>59</v>
      </c>
      <c r="E46" s="41">
        <v>0.0</v>
      </c>
      <c r="F46" s="41">
        <v>1000.0</v>
      </c>
      <c r="G46" s="41">
        <v>0.0</v>
      </c>
      <c r="H46" s="42">
        <f t="shared" si="1"/>
        <v>1000</v>
      </c>
      <c r="I46" s="41">
        <v>0.0</v>
      </c>
      <c r="J46" s="41">
        <v>1000.0</v>
      </c>
      <c r="K46" s="41">
        <v>0.0</v>
      </c>
      <c r="L46" s="42">
        <f t="shared" si="2"/>
        <v>1000</v>
      </c>
      <c r="M46" s="41">
        <v>0.0</v>
      </c>
      <c r="N46" s="41">
        <v>1000.0</v>
      </c>
      <c r="O46" s="41">
        <v>0.0</v>
      </c>
      <c r="P46" s="43">
        <f t="shared" si="3"/>
        <v>1000</v>
      </c>
      <c r="Q46" s="41">
        <v>0.0</v>
      </c>
      <c r="R46" s="41">
        <v>1000.0</v>
      </c>
      <c r="S46" s="41">
        <v>0.0</v>
      </c>
      <c r="T46" s="43">
        <f t="shared" si="6"/>
        <v>1000</v>
      </c>
      <c r="U46" s="44">
        <f t="shared" si="4"/>
        <v>2000</v>
      </c>
      <c r="V46" s="60">
        <f t="shared" si="7"/>
        <v>0.09090909091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ht="19.5" customHeight="1">
      <c r="A47" s="10"/>
      <c r="B47" s="38"/>
      <c r="C47" s="39"/>
      <c r="D47" s="40" t="s">
        <v>60</v>
      </c>
      <c r="E47" s="41">
        <v>0.0</v>
      </c>
      <c r="F47" s="41">
        <v>500.0</v>
      </c>
      <c r="G47" s="41">
        <v>0.0</v>
      </c>
      <c r="H47" s="42">
        <f t="shared" si="1"/>
        <v>500</v>
      </c>
      <c r="I47" s="41">
        <v>0.0</v>
      </c>
      <c r="J47" s="41">
        <v>500.0</v>
      </c>
      <c r="K47" s="41">
        <v>0.0</v>
      </c>
      <c r="L47" s="42">
        <f t="shared" si="2"/>
        <v>500</v>
      </c>
      <c r="M47" s="41">
        <v>0.0</v>
      </c>
      <c r="N47" s="41">
        <v>500.0</v>
      </c>
      <c r="O47" s="41">
        <v>0.0</v>
      </c>
      <c r="P47" s="43">
        <f t="shared" si="3"/>
        <v>500</v>
      </c>
      <c r="Q47" s="41">
        <v>0.0</v>
      </c>
      <c r="R47" s="41">
        <v>500.0</v>
      </c>
      <c r="S47" s="41">
        <v>0.0</v>
      </c>
      <c r="T47" s="43">
        <f t="shared" si="6"/>
        <v>500</v>
      </c>
      <c r="U47" s="44">
        <f t="shared" si="4"/>
        <v>1000</v>
      </c>
      <c r="V47" s="60">
        <f t="shared" si="7"/>
        <v>0.04545454545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ht="19.5" customHeight="1">
      <c r="A48" s="10"/>
      <c r="B48" s="38"/>
      <c r="C48" s="39"/>
      <c r="D48" s="40" t="s">
        <v>61</v>
      </c>
      <c r="E48" s="41">
        <v>0.0</v>
      </c>
      <c r="F48" s="41">
        <v>2000.0</v>
      </c>
      <c r="G48" s="41">
        <v>0.0</v>
      </c>
      <c r="H48" s="42">
        <f t="shared" si="1"/>
        <v>2000</v>
      </c>
      <c r="I48" s="41">
        <v>0.0</v>
      </c>
      <c r="J48" s="41">
        <v>2000.0</v>
      </c>
      <c r="K48" s="41">
        <v>0.0</v>
      </c>
      <c r="L48" s="42">
        <f t="shared" si="2"/>
        <v>2000</v>
      </c>
      <c r="M48" s="41">
        <v>0.0</v>
      </c>
      <c r="N48" s="41">
        <v>2000.0</v>
      </c>
      <c r="O48" s="41">
        <v>0.0</v>
      </c>
      <c r="P48" s="43">
        <f t="shared" si="3"/>
        <v>2000</v>
      </c>
      <c r="Q48" s="41">
        <v>0.0</v>
      </c>
      <c r="R48" s="41">
        <v>2000.0</v>
      </c>
      <c r="S48" s="41">
        <v>0.0</v>
      </c>
      <c r="T48" s="42">
        <v>0.0</v>
      </c>
      <c r="U48" s="44">
        <f t="shared" si="4"/>
        <v>2000</v>
      </c>
      <c r="V48" s="60">
        <f t="shared" si="7"/>
        <v>0.09090909091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ht="19.5" customHeight="1">
      <c r="A49" s="10"/>
      <c r="B49" s="38"/>
      <c r="C49" s="39"/>
      <c r="D49" s="40" t="s">
        <v>62</v>
      </c>
      <c r="E49" s="41">
        <v>0.0</v>
      </c>
      <c r="F49" s="41">
        <v>0.0</v>
      </c>
      <c r="G49" s="41">
        <v>0.0</v>
      </c>
      <c r="H49" s="42">
        <f t="shared" si="1"/>
        <v>0</v>
      </c>
      <c r="I49" s="41">
        <v>0.0</v>
      </c>
      <c r="J49" s="41">
        <v>0.0</v>
      </c>
      <c r="K49" s="41">
        <v>0.0</v>
      </c>
      <c r="L49" s="42">
        <f t="shared" si="2"/>
        <v>0</v>
      </c>
      <c r="M49" s="41">
        <v>0.0</v>
      </c>
      <c r="N49" s="41">
        <v>0.0</v>
      </c>
      <c r="O49" s="41">
        <v>0.0</v>
      </c>
      <c r="P49" s="43">
        <f t="shared" si="3"/>
        <v>0</v>
      </c>
      <c r="Q49" s="41">
        <v>0.0</v>
      </c>
      <c r="R49" s="41">
        <v>0.0</v>
      </c>
      <c r="S49" s="41">
        <v>0.0</v>
      </c>
      <c r="T49" s="43">
        <f>SUM(Q49,R49,S49)</f>
        <v>0</v>
      </c>
      <c r="U49" s="44">
        <f t="shared" si="4"/>
        <v>0</v>
      </c>
      <c r="V49" s="60">
        <f t="shared" si="7"/>
        <v>0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ht="19.5" customHeight="1">
      <c r="A50" s="10"/>
      <c r="B50" s="38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4"/>
      <c r="Q50" s="41"/>
      <c r="R50" s="41"/>
      <c r="S50" s="41"/>
      <c r="T50" s="44"/>
      <c r="U50" s="44"/>
      <c r="V50" s="45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ht="19.5" customHeight="1">
      <c r="A51" s="10"/>
      <c r="B51" s="38"/>
      <c r="C51" s="39"/>
      <c r="D51" s="40"/>
      <c r="E51" s="62">
        <f t="shared" ref="E51:U51" si="8">SUM(E19:E50)</f>
        <v>2470.99</v>
      </c>
      <c r="F51" s="62">
        <f t="shared" si="8"/>
        <v>5120.99</v>
      </c>
      <c r="G51" s="62">
        <f t="shared" si="8"/>
        <v>10470.99</v>
      </c>
      <c r="H51" s="62">
        <f t="shared" si="8"/>
        <v>18062.97</v>
      </c>
      <c r="I51" s="62">
        <f t="shared" si="8"/>
        <v>2470.99</v>
      </c>
      <c r="J51" s="62">
        <f t="shared" si="8"/>
        <v>5120.99</v>
      </c>
      <c r="K51" s="62">
        <f t="shared" si="8"/>
        <v>10470.99</v>
      </c>
      <c r="L51" s="62">
        <f t="shared" si="8"/>
        <v>18062.97</v>
      </c>
      <c r="M51" s="62">
        <f t="shared" si="8"/>
        <v>2470.99</v>
      </c>
      <c r="N51" s="62">
        <f t="shared" si="8"/>
        <v>5120.99</v>
      </c>
      <c r="O51" s="62">
        <f t="shared" si="8"/>
        <v>870.99</v>
      </c>
      <c r="P51" s="63">
        <f t="shared" si="8"/>
        <v>8462.97</v>
      </c>
      <c r="Q51" s="63">
        <f t="shared" si="8"/>
        <v>2470.99</v>
      </c>
      <c r="R51" s="63">
        <f t="shared" si="8"/>
        <v>5120.99</v>
      </c>
      <c r="S51" s="63">
        <f t="shared" si="8"/>
        <v>10470.99</v>
      </c>
      <c r="T51" s="63">
        <f t="shared" si="8"/>
        <v>15112.97</v>
      </c>
      <c r="U51" s="63">
        <f t="shared" si="8"/>
        <v>23575.94</v>
      </c>
      <c r="V51" s="64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ht="19.5" hidden="1" customHeight="1">
      <c r="A52" s="10"/>
      <c r="B52" s="65"/>
      <c r="C52" s="66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44" t="str">
        <f>SUM(#REF!,P52,T52,#REF!)</f>
        <v>#REF!</v>
      </c>
      <c r="V52" s="44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ht="30.0" customHeight="1">
      <c r="A53" s="69"/>
      <c r="B53" s="70"/>
      <c r="C53" s="71"/>
      <c r="D53" s="72"/>
      <c r="E53" s="73">
        <f>E51/U51</f>
        <v>0.1048098188</v>
      </c>
      <c r="F53" s="73">
        <f>F51/U51</f>
        <v>0.217212548</v>
      </c>
      <c r="G53" s="73">
        <f>G51/U51</f>
        <v>0.4441388127</v>
      </c>
      <c r="H53" s="73"/>
      <c r="I53" s="73">
        <f t="shared" ref="I53:K53" si="9">I51/O51</f>
        <v>2.836990092</v>
      </c>
      <c r="J53" s="73">
        <f t="shared" si="9"/>
        <v>0.6051055362</v>
      </c>
      <c r="K53" s="73">
        <f t="shared" si="9"/>
        <v>4.237568748</v>
      </c>
      <c r="L53" s="73"/>
      <c r="M53" s="73">
        <f t="shared" ref="M53:O53" si="10">M51/S51</f>
        <v>0.2359843721</v>
      </c>
      <c r="N53" s="73">
        <f t="shared" si="10"/>
        <v>0.3388473609</v>
      </c>
      <c r="O53" s="73">
        <f t="shared" si="10"/>
        <v>0.03694402005</v>
      </c>
      <c r="P53" s="73"/>
      <c r="Q53" s="73">
        <f>Q51/U51</f>
        <v>0.1048098188</v>
      </c>
      <c r="R53" s="73">
        <f>R51/U51</f>
        <v>0.217212548</v>
      </c>
      <c r="S53" s="73">
        <f>S51/U51</f>
        <v>0.4441388127</v>
      </c>
      <c r="T53" s="73"/>
      <c r="U53" s="44"/>
      <c r="V53" s="44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</row>
    <row r="54" ht="30.0" customHeight="1">
      <c r="A54" s="69"/>
      <c r="B54" s="74" t="s">
        <v>63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4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</row>
  </sheetData>
  <mergeCells count="12">
    <mergeCell ref="E17:G17"/>
    <mergeCell ref="I17:K17"/>
    <mergeCell ref="B54:D54"/>
    <mergeCell ref="M17:O17"/>
    <mergeCell ref="Q17:S17"/>
    <mergeCell ref="B4:R4"/>
    <mergeCell ref="B5:C5"/>
    <mergeCell ref="B12:C12"/>
    <mergeCell ref="B13:C13"/>
    <mergeCell ref="O16:S16"/>
    <mergeCell ref="U16:U18"/>
    <mergeCell ref="V16:V18"/>
  </mergeCells>
  <drawing r:id="rId1"/>
  <tableParts count="1">
    <tablePart r:id="rId3"/>
  </tableParts>
</worksheet>
</file>